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35" yWindow="30" windowWidth="23775" windowHeight="14640"/>
  </bookViews>
  <sheets>
    <sheet name="SO 11-71-0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11-71-01'!$A$12:$L$32</definedName>
    <definedName name="_xlnm.Print_Titles" localSheetId="0">'SO 11-71-01'!$9:$12</definedName>
    <definedName name="_xlnm.Print_Area" localSheetId="0">'SO 11-71-01'!$B$1:$L$32</definedName>
  </definedNames>
  <calcPr calcId="145621"/>
</workbook>
</file>

<file path=xl/calcChain.xml><?xml version="1.0" encoding="utf-8"?>
<calcChain xmlns="http://schemas.openxmlformats.org/spreadsheetml/2006/main">
  <c r="L28" i="1" l="1"/>
  <c r="L24" i="1" l="1"/>
  <c r="L32" i="1" l="1"/>
  <c r="L18" i="1"/>
  <c r="I8" i="5" l="1"/>
  <c r="H8" i="5"/>
  <c r="B14" i="1" l="1"/>
  <c r="L14" i="1" l="1"/>
  <c r="L22" i="1" s="1"/>
  <c r="B18" i="1" l="1"/>
  <c r="L1" i="4"/>
  <c r="L9" i="1" l="1"/>
  <c r="B9" i="1"/>
  <c r="L1" i="1" l="1"/>
  <c r="F4" i="1"/>
  <c r="K9" i="1" l="1"/>
  <c r="F5" i="1" l="1"/>
  <c r="B24" i="1" l="1"/>
  <c r="B28"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<sst xmlns="http://schemas.openxmlformats.org/spreadsheetml/2006/main" count="149" uniqueCount="117">
  <si>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</si>
  <si>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</si>
  <si>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</si>
  <si>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</si>
  <si>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</si>
  <si>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</si>
  <si>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</si>
  <si>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</si>
  <si>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</si>
  <si>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</si>
  <si>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</si>
  <si>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</si>
  <si>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</si>
  <si>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</si>
  <si>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</si>
  <si>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</si>
  <si>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</si>
  <si>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</si>
  <si>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</si>
  <si>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</si>
  <si>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</si>
  <si>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</si>
  <si>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</si>
  <si>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</si>
  <si>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</si>
  <si>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</si>
  <si>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</si>
  <si>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</si>
  <si>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</si>
  <si>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</si>
  <si>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</si>
  <si>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</si>
  <si>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</si>
  <si>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</si>
  <si>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</si>
  <si>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</si>
  <si>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</si>
  <si>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</si>
  <si>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</si>
  <si>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</si>
  <si>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</si>
  <si>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</si>
  <si>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</si>
  <si>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</si>
  <si>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</si>
  <si>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</si>
  <si>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</si>
  <si>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</si>
  <si>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</si>
  <si>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</si>
  <si>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</si>
  <si>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</si>
  <si>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</si>
  <si>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</si>
  <si>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</si>
  <si>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</si>
  <si>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</si>
  <si>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</si>
  <si>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</si>
  <si>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</si>
  <si>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</si>
  <si>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</si>
  <si>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</si>
  <si>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</si>
  <si>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</si>
  <si>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</si>
  <si>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</si>
  <si>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</si>
  <si>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</si>
  <si>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</si>
  <si>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</si>
  <si>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</si>
  <si>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</si>
  <si>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</si>
  <si>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</si>
  <si>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</si>
  <si>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</si>
  <si>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</si>
  <si>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</si>
  <si>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</si>
  <si>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</si>
  <si>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</si>
  <si>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</si>
  <si>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</si>
  <si>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</si>
  <si>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</si>
  <si>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</si>
  <si>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</si>
  <si>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</si>
  <si>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</si>
  <si>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</si>
  <si>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</si>
  <si>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</si>
  <si>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</si>
  <si>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</si>
  <si>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</si>
  <si>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</si>
  <si>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</si>
  <si>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</si>
  <si>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OTSKP_ŽS17</t>
  </si>
  <si>
    <t>M3</t>
  </si>
  <si>
    <t>131738</t>
  </si>
  <si>
    <t>HLOUBENÍ JAM ZAPAŽ I NEPAŽ TŘ. I, ODVOZ DO 20KM</t>
  </si>
  <si>
    <t>Ing.Tomáš Laichter</t>
  </si>
  <si>
    <t>17411</t>
  </si>
  <si>
    <t>ZÁSYP JAM A RÝH ZEMINOU SE ZHUTNĚNÍM</t>
  </si>
  <si>
    <t>Součet</t>
  </si>
  <si>
    <t>za  Díl</t>
  </si>
  <si>
    <t>Trubní vedeni</t>
  </si>
  <si>
    <t>KUS</t>
  </si>
  <si>
    <t>891827</t>
  </si>
  <si>
    <t>NAVRTÁVACÍ PASY DN DO 100MM</t>
  </si>
  <si>
    <t>VÝŘEZ, VÝSEK, ÚTES NA POTRUBÍ DN DO 100MM</t>
  </si>
  <si>
    <t>SO 11-70-01</t>
  </si>
  <si>
    <t xml:space="preserve"> Zast. Duchcov, zrušení přípojky vodovodu v km 26,44</t>
  </si>
  <si>
    <t>89942</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</si>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</sst>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11"/>
  <sheetViews>
    <sheetView showGridLines="0" tabSelected="1" view="pageBreakPreview" zoomScale="85" zoomScaleNormal="85" zoomScaleSheetLayoutView="85" workbookViewId="0">
      <pane ySplit="12" topLeftCell="A13" activePane="bottomLeft" state="frozen"/>
      <selection activeCell="B1" sqref="B1"/>
      <selection pane="bottomLeft" activeCell="E6" sqref="E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83"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2" t="s">
        <v>84</v>
      </c>
      <c r="C1" s="143"/>
      <c r="D1" s="143"/>
      <c r="E1" s="143"/>
      <c r="F1" s="143"/>
      <c r="G1" s="143"/>
      <c r="H1" s="143"/>
      <c r="I1" s="53"/>
      <c r="J1" s="54"/>
      <c r="K1" s="54"/>
      <c r="L1" s="55" t="str">
        <f>D3</f>
        <v>SO 11-70-01</v>
      </c>
    </row>
    <row r="2" spans="1:15" s="18" customFormat="1" ht="57" customHeight="1" thickTop="1" thickBot="1" x14ac:dyDescent="0.3">
      <c r="B2" s="144" t="s">
        <v>11</v>
      </c>
      <c r="C2" s="145"/>
      <c r="D2" s="59"/>
      <c r="E2" s="60"/>
      <c r="F2" s="85" t="s">
        <v>94</v>
      </c>
      <c r="G2" s="57"/>
      <c r="H2" s="58"/>
      <c r="I2" s="146" t="s">
        <v>27</v>
      </c>
      <c r="J2" s="147"/>
      <c r="K2" s="120">
        <f>SUMIFS(L:L,B:B,"SOUČET")</f>
        <v>0</v>
      </c>
      <c r="L2" s="121"/>
    </row>
    <row r="3" spans="1:15" s="18" customFormat="1" ht="42.75" customHeight="1" thickTop="1" thickBot="1" x14ac:dyDescent="0.3">
      <c r="B3" s="38" t="s">
        <v>33</v>
      </c>
      <c r="C3" s="39"/>
      <c r="D3" s="41" t="s">
        <v>113</v>
      </c>
      <c r="E3" s="40"/>
      <c r="F3" s="37" t="s">
        <v>114</v>
      </c>
      <c r="G3" s="61"/>
      <c r="H3" s="62"/>
      <c r="I3" s="72"/>
      <c r="J3" s="71"/>
      <c r="K3" s="107"/>
      <c r="L3" s="108"/>
    </row>
    <row r="4" spans="1:15" s="18" customFormat="1" ht="18" customHeight="1" thickTop="1" x14ac:dyDescent="0.25">
      <c r="B4" s="126" t="s">
        <v>20</v>
      </c>
      <c r="C4" s="127"/>
      <c r="D4" s="110"/>
      <c r="E4" s="4" t="s">
        <v>46</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Potrubní vedení</v>
      </c>
      <c r="G4" s="50"/>
      <c r="H4" s="51"/>
      <c r="I4" s="139" t="s">
        <v>30</v>
      </c>
      <c r="J4" s="140"/>
      <c r="K4" s="2"/>
      <c r="L4" s="3"/>
    </row>
    <row r="5" spans="1:15" s="18" customFormat="1" ht="18" customHeight="1" x14ac:dyDescent="0.25">
      <c r="B5" s="16" t="s">
        <v>28</v>
      </c>
      <c r="C5" s="15"/>
      <c r="D5" s="15"/>
      <c r="E5" s="4" t="s">
        <v>29</v>
      </c>
      <c r="F5" s="128" t="str">
        <f>IF((E5="Stádium 2"),"  Dokumentace pro územní řízení - DUR",(IF((E5="Stádium 3"),"  Projektová dokumentace (DOS/DSP)","")))</f>
        <v xml:space="preserve">  Projektová dokumentace (DOS/DSP)</v>
      </c>
      <c r="G5" s="128"/>
      <c r="H5" s="129"/>
      <c r="I5" s="109" t="s">
        <v>22</v>
      </c>
      <c r="J5" s="110"/>
      <c r="K5" s="5" t="s">
        <v>96</v>
      </c>
      <c r="L5" s="65"/>
    </row>
    <row r="6" spans="1:15" s="18" customFormat="1" ht="18" customHeight="1" x14ac:dyDescent="0.2">
      <c r="B6" s="16" t="s">
        <v>19</v>
      </c>
      <c r="C6" s="15"/>
      <c r="D6" s="15"/>
      <c r="E6" s="5" t="s">
        <v>116</v>
      </c>
      <c r="F6" s="111"/>
      <c r="G6" s="111"/>
      <c r="H6" s="112"/>
      <c r="I6" s="109" t="s">
        <v>23</v>
      </c>
      <c r="J6" s="110"/>
      <c r="K6" s="5" t="s">
        <v>97</v>
      </c>
      <c r="L6" s="65"/>
      <c r="O6" s="69"/>
    </row>
    <row r="7" spans="1:15" s="18" customFormat="1" ht="18" customHeight="1" x14ac:dyDescent="0.2">
      <c r="B7" s="130" t="s">
        <v>24</v>
      </c>
      <c r="C7" s="131"/>
      <c r="D7" s="131"/>
      <c r="E7" s="6">
        <v>43405</v>
      </c>
      <c r="F7" s="113" t="s">
        <v>18</v>
      </c>
      <c r="G7" s="114"/>
      <c r="H7" s="115"/>
      <c r="I7" s="138" t="s">
        <v>26</v>
      </c>
      <c r="J7" s="127"/>
      <c r="K7" s="63">
        <v>2017</v>
      </c>
      <c r="L7" s="66"/>
      <c r="O7" s="70"/>
    </row>
    <row r="8" spans="1:15" s="18" customFormat="1" ht="19.5" customHeight="1" thickBot="1" x14ac:dyDescent="0.3">
      <c r="B8" s="116" t="s">
        <v>25</v>
      </c>
      <c r="C8" s="117"/>
      <c r="D8" s="117"/>
      <c r="E8" s="25">
        <v>44316</v>
      </c>
      <c r="F8" s="26" t="s">
        <v>95</v>
      </c>
      <c r="G8" s="118" t="s">
        <v>103</v>
      </c>
      <c r="H8" s="119"/>
      <c r="I8" s="141" t="s">
        <v>17</v>
      </c>
      <c r="J8" s="131"/>
      <c r="K8" s="64">
        <v>43040</v>
      </c>
      <c r="L8" s="67"/>
    </row>
    <row r="9" spans="1:15" s="18" customFormat="1" ht="9.75" customHeight="1" x14ac:dyDescent="0.25">
      <c r="B9" s="136" t="str">
        <f>F2</f>
        <v>Zvýšení traťové rychlosti v úseku Oldřichov u Duchcova – Bílina</v>
      </c>
      <c r="C9" s="137"/>
      <c r="D9" s="137"/>
      <c r="E9" s="137"/>
      <c r="F9" s="137"/>
      <c r="G9" s="137"/>
      <c r="H9" s="137"/>
      <c r="I9" s="137"/>
      <c r="J9" s="137"/>
      <c r="K9" s="27" t="str">
        <f>$I$5</f>
        <v>ISPROFIN:</v>
      </c>
      <c r="L9" s="68" t="str">
        <f>K5</f>
        <v>5423720012</v>
      </c>
    </row>
    <row r="10" spans="1:15" s="18" customFormat="1" ht="15" customHeight="1" x14ac:dyDescent="0.25">
      <c r="B10" s="132" t="s">
        <v>12</v>
      </c>
      <c r="C10" s="124" t="s">
        <v>0</v>
      </c>
      <c r="D10" s="124" t="s">
        <v>1</v>
      </c>
      <c r="E10" s="124" t="s">
        <v>13</v>
      </c>
      <c r="F10" s="134" t="s">
        <v>31</v>
      </c>
      <c r="G10" s="134" t="s">
        <v>2</v>
      </c>
      <c r="H10" s="134" t="s">
        <v>3</v>
      </c>
      <c r="I10" s="124" t="s">
        <v>14</v>
      </c>
      <c r="J10" s="124" t="s">
        <v>15</v>
      </c>
      <c r="K10" s="122" t="s">
        <v>4</v>
      </c>
      <c r="L10" s="123"/>
    </row>
    <row r="11" spans="1:15" s="18" customFormat="1" ht="15" customHeight="1" x14ac:dyDescent="0.25">
      <c r="B11" s="132"/>
      <c r="C11" s="124"/>
      <c r="D11" s="124"/>
      <c r="E11" s="124"/>
      <c r="F11" s="134"/>
      <c r="G11" s="134"/>
      <c r="H11" s="134"/>
      <c r="I11" s="124"/>
      <c r="J11" s="124"/>
      <c r="K11" s="122"/>
      <c r="L11" s="123"/>
    </row>
    <row r="12" spans="1:15" s="18" customFormat="1" ht="12.75" customHeight="1" thickBot="1" x14ac:dyDescent="0.3">
      <c r="B12" s="133"/>
      <c r="C12" s="125"/>
      <c r="D12" s="125"/>
      <c r="E12" s="125"/>
      <c r="F12" s="135"/>
      <c r="G12" s="135"/>
      <c r="H12" s="135"/>
      <c r="I12" s="125"/>
      <c r="J12" s="125"/>
      <c r="K12" s="28" t="s">
        <v>16</v>
      </c>
      <c r="L12" s="29" t="s">
        <v>5</v>
      </c>
    </row>
    <row r="13" spans="1:15" s="1" customFormat="1" ht="20.100000000000001" customHeight="1" thickBot="1" x14ac:dyDescent="0.3">
      <c r="A13" s="1" t="s">
        <v>32</v>
      </c>
      <c r="B13" s="56" t="s">
        <v>21</v>
      </c>
      <c r="C13" s="74">
        <v>1</v>
      </c>
      <c r="D13" s="7"/>
      <c r="E13" s="7"/>
      <c r="F13" s="75" t="s">
        <v>10</v>
      </c>
      <c r="G13" s="9"/>
      <c r="H13" s="9"/>
      <c r="I13" s="9"/>
      <c r="J13" s="9"/>
      <c r="K13" s="9"/>
      <c r="L13" s="20"/>
    </row>
    <row r="14" spans="1:15" s="1" customFormat="1" ht="13.5" customHeight="1" thickBot="1" x14ac:dyDescent="0.3">
      <c r="A14" s="10" t="s">
        <v>7</v>
      </c>
      <c r="B14" s="76">
        <f>1+MAX($B$13:B13)</f>
        <v>1</v>
      </c>
      <c r="C14" s="77" t="s">
        <v>101</v>
      </c>
      <c r="D14" s="77"/>
      <c r="E14" s="77" t="s">
        <v>99</v>
      </c>
      <c r="F14" s="78" t="s">
        <v>102</v>
      </c>
      <c r="G14" s="77" t="s">
        <v>100</v>
      </c>
      <c r="H14" s="82">
        <v>5</v>
      </c>
      <c r="I14" s="82"/>
      <c r="J14" s="82"/>
      <c r="K14" s="83">
        <v>0</v>
      </c>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104</v>
      </c>
      <c r="D18" s="77"/>
      <c r="E18" s="77" t="s">
        <v>99</v>
      </c>
      <c r="F18" s="78" t="s">
        <v>105</v>
      </c>
      <c r="G18" s="77" t="s">
        <v>100</v>
      </c>
      <c r="H18" s="82">
        <v>5</v>
      </c>
      <c r="I18" s="82"/>
      <c r="J18" s="82"/>
      <c r="K18" s="83">
        <v>0</v>
      </c>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ht="13.5" thickBot="1" x14ac:dyDescent="0.25">
      <c r="A22" s="89"/>
      <c r="B22" s="93" t="s">
        <v>106</v>
      </c>
      <c r="C22" s="94" t="s">
        <v>107</v>
      </c>
      <c r="D22" s="95"/>
      <c r="E22" s="95"/>
      <c r="F22" s="96" t="s">
        <v>10</v>
      </c>
      <c r="G22" s="97"/>
      <c r="H22" s="97"/>
      <c r="I22" s="97"/>
      <c r="J22" s="97"/>
      <c r="K22" s="97"/>
      <c r="L22" s="98">
        <f>SUM(L14:L21)</f>
        <v>0</v>
      </c>
    </row>
    <row r="23" spans="1:12" ht="19.5" customHeight="1" thickBot="1" x14ac:dyDescent="0.25">
      <c r="A23" s="1" t="s">
        <v>32</v>
      </c>
      <c r="B23" s="99" t="s">
        <v>21</v>
      </c>
      <c r="C23" s="104">
        <v>8</v>
      </c>
      <c r="D23" s="101"/>
      <c r="E23" s="101"/>
      <c r="F23" s="100" t="s">
        <v>108</v>
      </c>
      <c r="G23" s="102"/>
      <c r="H23" s="102"/>
      <c r="I23" s="102"/>
      <c r="J23" s="102"/>
      <c r="K23" s="102"/>
      <c r="L23" s="103"/>
    </row>
    <row r="24" spans="1:12" ht="13.5" customHeight="1" thickBot="1" x14ac:dyDescent="0.25">
      <c r="A24" s="10" t="s">
        <v>7</v>
      </c>
      <c r="B24" s="76">
        <f>1+MAX($B$13:B23)</f>
        <v>3</v>
      </c>
      <c r="C24" s="77" t="s">
        <v>115</v>
      </c>
      <c r="D24" s="77"/>
      <c r="E24" s="77" t="s">
        <v>99</v>
      </c>
      <c r="F24" s="78" t="s">
        <v>112</v>
      </c>
      <c r="G24" s="77" t="s">
        <v>109</v>
      </c>
      <c r="H24" s="82">
        <v>2</v>
      </c>
      <c r="I24" s="82"/>
      <c r="J24" s="82"/>
      <c r="K24" s="83">
        <v>0</v>
      </c>
      <c r="L24" s="84">
        <f>ROUND((ROUND(H24,3))*(ROUND(K24,2)),2)</f>
        <v>0</v>
      </c>
    </row>
    <row r="25" spans="1:12" ht="12.75" customHeight="1" x14ac:dyDescent="0.2">
      <c r="A25" s="10" t="s">
        <v>6</v>
      </c>
      <c r="B25" s="21"/>
      <c r="C25" s="17"/>
      <c r="D25" s="17"/>
      <c r="E25" s="17"/>
      <c r="F25" s="79"/>
      <c r="G25" s="11"/>
      <c r="H25" s="11"/>
      <c r="I25" s="11"/>
      <c r="J25" s="11"/>
      <c r="K25" s="11"/>
      <c r="L25" s="22"/>
    </row>
    <row r="26" spans="1:12" ht="12.75" customHeight="1" x14ac:dyDescent="0.2">
      <c r="A26" s="10" t="s">
        <v>8</v>
      </c>
      <c r="B26" s="21"/>
      <c r="C26" s="17"/>
      <c r="D26" s="17"/>
      <c r="E26" s="17"/>
      <c r="F26" s="80"/>
      <c r="G26" s="11"/>
      <c r="H26" s="11"/>
      <c r="I26" s="11"/>
      <c r="J26" s="11"/>
      <c r="K26" s="11"/>
      <c r="L26" s="22"/>
    </row>
    <row r="27" spans="1:12" ht="12.75" customHeight="1" thickBot="1" x14ac:dyDescent="0.25">
      <c r="A27" s="10" t="s">
        <v>9</v>
      </c>
      <c r="B27" s="23"/>
      <c r="C27" s="19"/>
      <c r="D27" s="19"/>
      <c r="E27" s="19"/>
      <c r="F27" s="81" t="s">
        <v>85</v>
      </c>
      <c r="G27" s="12"/>
      <c r="H27" s="12"/>
      <c r="I27" s="12"/>
      <c r="J27" s="12"/>
      <c r="K27" s="12"/>
      <c r="L27" s="24"/>
    </row>
    <row r="28" spans="1:12" ht="13.5" customHeight="1" thickBot="1" x14ac:dyDescent="0.25">
      <c r="A28" s="10" t="s">
        <v>7</v>
      </c>
      <c r="B28" s="76">
        <f>1+MAX($B$13:B27)</f>
        <v>4</v>
      </c>
      <c r="C28" s="77" t="s">
        <v>110</v>
      </c>
      <c r="D28" s="77"/>
      <c r="E28" s="77" t="s">
        <v>99</v>
      </c>
      <c r="F28" s="78" t="s">
        <v>111</v>
      </c>
      <c r="G28" s="77" t="s">
        <v>109</v>
      </c>
      <c r="H28" s="82">
        <v>2</v>
      </c>
      <c r="I28" s="82"/>
      <c r="J28" s="82"/>
      <c r="K28" s="83">
        <v>0</v>
      </c>
      <c r="L28" s="84">
        <f>ROUND((ROUND(H28,3))*(ROUND(K28,2)),2)</f>
        <v>0</v>
      </c>
    </row>
    <row r="29" spans="1:12" ht="12.75" customHeight="1" x14ac:dyDescent="0.2">
      <c r="A29" s="10" t="s">
        <v>6</v>
      </c>
      <c r="B29" s="21"/>
      <c r="C29" s="17"/>
      <c r="D29" s="17"/>
      <c r="E29" s="17"/>
      <c r="F29" s="79"/>
      <c r="G29" s="11"/>
      <c r="H29" s="11"/>
      <c r="I29" s="11"/>
      <c r="J29" s="11"/>
      <c r="K29" s="11"/>
      <c r="L29" s="22"/>
    </row>
    <row r="30" spans="1:12" ht="12.75" customHeight="1" x14ac:dyDescent="0.2">
      <c r="A30" s="10" t="s">
        <v>8</v>
      </c>
      <c r="B30" s="21"/>
      <c r="C30" s="17"/>
      <c r="D30" s="17"/>
      <c r="E30" s="17"/>
      <c r="F30" s="80"/>
      <c r="G30" s="11"/>
      <c r="H30" s="11"/>
      <c r="I30" s="11"/>
      <c r="J30" s="11"/>
      <c r="K30" s="11"/>
      <c r="L30" s="22"/>
    </row>
    <row r="31" spans="1:12" ht="12.75" customHeight="1" thickBot="1" x14ac:dyDescent="0.25">
      <c r="A31" s="10" t="s">
        <v>9</v>
      </c>
      <c r="B31" s="23"/>
      <c r="C31" s="19"/>
      <c r="D31" s="19"/>
      <c r="E31" s="19"/>
      <c r="F31" s="81" t="s">
        <v>85</v>
      </c>
      <c r="G31" s="12"/>
      <c r="H31" s="12"/>
      <c r="I31" s="12"/>
      <c r="J31" s="12"/>
      <c r="K31" s="12"/>
      <c r="L31" s="24"/>
    </row>
    <row r="32" spans="1:12" ht="13.5" thickBot="1" x14ac:dyDescent="0.25">
      <c r="A32" s="105"/>
      <c r="B32" s="106" t="s">
        <v>106</v>
      </c>
      <c r="C32" s="91" t="s">
        <v>107</v>
      </c>
      <c r="D32" s="90"/>
      <c r="E32" s="90"/>
      <c r="F32" s="90" t="s">
        <v>108</v>
      </c>
      <c r="G32" s="91"/>
      <c r="H32" s="91"/>
      <c r="I32" s="91"/>
      <c r="J32" s="91"/>
      <c r="K32" s="91"/>
      <c r="L32" s="92">
        <f>SUM(L24:L31)</f>
        <v>0</v>
      </c>
    </row>
    <row r="1008" spans="10:12" ht="12" thickBot="1" x14ac:dyDescent="0.25">
      <c r="J1008" s="87"/>
      <c r="K1008" s="87"/>
      <c r="L1008" s="87"/>
    </row>
    <row r="1009" spans="2:9" ht="12" thickTop="1" x14ac:dyDescent="0.2"/>
    <row r="1010" spans="2:9" ht="12" thickBot="1" x14ac:dyDescent="0.25">
      <c r="B1010" s="86"/>
      <c r="C1010" s="86"/>
      <c r="D1010" s="86"/>
      <c r="E1010" s="86"/>
      <c r="F1010" s="86"/>
      <c r="G1010" s="87"/>
      <c r="H1010" s="87"/>
      <c r="I1010" s="87"/>
    </row>
    <row r="1011" spans="2:9" ht="12" thickTop="1" x14ac:dyDescent="0.2"/>
  </sheetData>
  <sheetProtection formatCells="0" formatColumns="0" formatRows="0" insertColumns="0" insertRows="0" deleteColumns="0" deleteRows="0" sort="0" autoFilter="0"/>
  <autoFilter ref="A12:L3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2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5 F29"/>
    <dataValidation allowBlank="1" showInputMessage="1" showErrorMessage="1" promptTitle="Název položky" prompt="Přesný název položky dle cenové soustavy, nebo vlastní název v případě položky mimo cenovou soustavu." sqref="F18 F24 F28"/>
  </dataValidations>
  <pageMargins left="0.70866141732283472" right="0.70866141732283472" top="0.74803149606299213" bottom="0.74803149606299213" header="0.31496062992125984" footer="0.31496062992125984"/>
  <pageSetup paperSize="9" scale="67"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738"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11-71-01</vt:lpstr>
      <vt:lpstr>Kategorie monitoringu</vt:lpstr>
      <vt:lpstr>hide</vt:lpstr>
      <vt:lpstr>změny</vt:lpstr>
      <vt:lpstr>'SO 11-71-01'!Názvy_tisku</vt:lpstr>
      <vt:lpstr>'SO 11-71-01'!Oblast_tisku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2018-04-13T09:05:10Z</cp:lastPrinted>
  <dcterms:created xsi:type="dcterms:W3CDTF">2015-03-16T09:47:49Z</dcterms:created>
  <dcterms:modified xsi:type="dcterms:W3CDTF">2018-06-26T15:03:34Z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d:\pw_data\tomas.laichter\</vt:lpwstr>
  </property>
</Properties>
</file>